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https://eyindia-my.sharepoint.com/personal/ashutosh_rai1_in_ey_com/Documents/Desktop/EY/Projects/DoT/USOF/Verticals/Cloud/Pre-Bid/Response/Corrigendum 2/"/>
    </mc:Choice>
  </mc:AlternateContent>
  <xr:revisionPtr revIDLastSave="9" documentId="13_ncr:1_{1D785BE4-2E48-4469-9FB2-59D6111F170A}" xr6:coauthVersionLast="47" xr6:coauthVersionMax="47" xr10:uidLastSave="{9383B5C8-B829-4D2B-8CC5-050C57B4F227}"/>
  <bookViews>
    <workbookView xWindow="-110" yWindow="-110" windowWidth="19420" windowHeight="10420" activeTab="2" xr2:uid="{00000000-000D-0000-FFFF-FFFF00000000}"/>
  </bookViews>
  <sheets>
    <sheet name="Table A - Sumary of Cost" sheetId="2" r:id="rId1"/>
    <sheet name="Table B - One Time Cost" sheetId="3" r:id="rId2"/>
    <sheet name="Table C - OPEX Cost" sheetId="1" r:id="rId3"/>
  </sheets>
  <definedNames>
    <definedName name="_xlnm.Print_Area" localSheetId="2">'Table C - OPEX Cost'!$I$37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" i="2" l="1"/>
  <c r="K3" i="1"/>
  <c r="L3" i="1" s="1"/>
  <c r="M3" i="1" s="1"/>
  <c r="D3" i="2" l="1"/>
  <c r="D4" i="2" s="1"/>
  <c r="D5" i="2" s="1"/>
</calcChain>
</file>

<file path=xl/sharedStrings.xml><?xml version="1.0" encoding="utf-8"?>
<sst xmlns="http://schemas.openxmlformats.org/spreadsheetml/2006/main" count="174" uniqueCount="119">
  <si>
    <t>Type</t>
  </si>
  <si>
    <t>Type of Service</t>
  </si>
  <si>
    <t>Technical specs and requirements</t>
  </si>
  <si>
    <t>Configuration</t>
  </si>
  <si>
    <t>Quantity</t>
  </si>
  <si>
    <t>Unit</t>
  </si>
  <si>
    <t>vCPU</t>
  </si>
  <si>
    <t>RAM (GB)</t>
  </si>
  <si>
    <t>Web Server</t>
  </si>
  <si>
    <t>App</t>
  </si>
  <si>
    <t>Ubuntu/Linux OS (Non-Burstable latest Generation AMD/Intel processors, Production Grade only)</t>
  </si>
  <si>
    <t>Per VM per month</t>
  </si>
  <si>
    <t>As above</t>
  </si>
  <si>
    <t>Database</t>
  </si>
  <si>
    <t>DB</t>
  </si>
  <si>
    <t xml:space="preserve">based on the workload demand and allow per second billing </t>
  </si>
  <si>
    <t>- Should support horizontal scaling by adding/removing read replicas</t>
  </si>
  <si>
    <t>-Should support data caching</t>
  </si>
  <si>
    <t>Per Instance per Month</t>
  </si>
  <si>
    <t>Storage</t>
  </si>
  <si>
    <t>Managed Object Storage</t>
  </si>
  <si>
    <t>TB per Month</t>
  </si>
  <si>
    <t>Cold storage for infrequent access</t>
  </si>
  <si>
    <t>Managed Blocked Storage</t>
  </si>
  <si>
    <t>Single Disk with data redundancy 1024 GB SSD 20000 Sustained IOPS, 125 MB/Sec Sustained Throughput</t>
  </si>
  <si>
    <t>Per disk per month</t>
  </si>
  <si>
    <t>Single Disk with data redundancy 512 GB SSD 500 Sustained IOPS, 50 MB/Sec Sustained Throughput</t>
  </si>
  <si>
    <t>Network and Security</t>
  </si>
  <si>
    <t>Network Firewall</t>
  </si>
  <si>
    <t>Unit per month</t>
  </si>
  <si>
    <t>VA Tool</t>
  </si>
  <si>
    <t>Automated and Managed VA tool</t>
  </si>
  <si>
    <t>Key Management</t>
  </si>
  <si>
    <t>HSM protection and Key operations</t>
  </si>
  <si>
    <t>Keys</t>
  </si>
  <si>
    <t>Keys operations</t>
  </si>
  <si>
    <t>Log Monitoring</t>
  </si>
  <si>
    <t>Log Analysis</t>
  </si>
  <si>
    <t>Backup</t>
  </si>
  <si>
    <t>Managed backup tool</t>
  </si>
  <si>
    <t>VPN</t>
  </si>
  <si>
    <t>Load Balancer</t>
  </si>
  <si>
    <t>Network and Traffic Load balancer</t>
  </si>
  <si>
    <t>with encryption keys</t>
  </si>
  <si>
    <t>Unit per year</t>
  </si>
  <si>
    <t>DNS Management</t>
  </si>
  <si>
    <t>Network</t>
  </si>
  <si>
    <t>Mapping of Domains</t>
  </si>
  <si>
    <t>Per DNS per month</t>
  </si>
  <si>
    <t>Static Public IP</t>
  </si>
  <si>
    <t>Per IP Per month</t>
  </si>
  <si>
    <t>Data Transfer (Out)</t>
  </si>
  <si>
    <t>Per GB per month</t>
  </si>
  <si>
    <t>Web Application Firewall</t>
  </si>
  <si>
    <t>Security</t>
  </si>
  <si>
    <t>All traffic to the application to be routed through this WAF</t>
  </si>
  <si>
    <t>DDoS</t>
  </si>
  <si>
    <t>IAM</t>
  </si>
  <si>
    <t>Antivirus</t>
  </si>
  <si>
    <t>as per required VM</t>
  </si>
  <si>
    <t>20-a</t>
  </si>
  <si>
    <t>20-b</t>
  </si>
  <si>
    <t>Site to Site</t>
  </si>
  <si>
    <t>Non-Burstable latest Generation AMD/Intel processors, Production Grade only</t>
  </si>
  <si>
    <t>Per Key</t>
  </si>
  <si>
    <t>Per 10,000 operations</t>
  </si>
  <si>
    <t>Identity and Access Management (Providing right priviledges)</t>
  </si>
  <si>
    <t>- Should support PITR backup and log retention for a minimum of 30 days</t>
  </si>
  <si>
    <t>CSP Managed MySQL database as a service, with 1 TB of storage, 24*7, should vertically scale</t>
  </si>
  <si>
    <t>Hot storage for 100% frequent access</t>
  </si>
  <si>
    <t>Single Disk 500 GB HDD Storage and with data redundancy, Scalable IOPS and throughput to cater the requirement</t>
  </si>
  <si>
    <t>Stateful, support High Availability &amp; SIEM Integration and logging Auto scalable, Layer 3 and Layer 7 filtering</t>
  </si>
  <si>
    <t>Number of VMs per month</t>
  </si>
  <si>
    <t>per GB per month</t>
  </si>
  <si>
    <t>Log Analysis and Monitoring- Centralized Logging and Real Time Monitoring, Alerting with log retention for 90 days and support Integration with SIEM</t>
  </si>
  <si>
    <t>SIEM Services- SIEM Should have log aggregation, alerting and monitoring, real time security analytics, with support for user activity logging, anomaly detection, compliance and reporting, threat intelligence, dashboarding</t>
  </si>
  <si>
    <t>Network and Traffic Load balancer- Layer 7 Load balancer supports Policies for round robin. SSL Offloading</t>
  </si>
  <si>
    <t>per TB per month</t>
  </si>
  <si>
    <t>1 policy with 10 rules per month</t>
  </si>
  <si>
    <t>Per resource per month</t>
  </si>
  <si>
    <t>S. No.</t>
  </si>
  <si>
    <t>Discount % offered on Publicly mentioned price per unit per month</t>
  </si>
  <si>
    <t>(A)</t>
  </si>
  <si>
    <t>(B)</t>
  </si>
  <si>
    <t>(C)</t>
  </si>
  <si>
    <t>Point to Site</t>
  </si>
  <si>
    <t>Point to Site VPN connections</t>
  </si>
  <si>
    <t>Site to Site VPN Connections</t>
  </si>
  <si>
    <t>Million Queries</t>
  </si>
  <si>
    <t xml:space="preserve">TB </t>
  </si>
  <si>
    <t>Total Cost (excluding taxes)</t>
  </si>
  <si>
    <t>Description</t>
  </si>
  <si>
    <t>Schedule</t>
  </si>
  <si>
    <t>One Time Cost</t>
  </si>
  <si>
    <t>Table B: Total</t>
  </si>
  <si>
    <t>Table C: Total</t>
  </si>
  <si>
    <t>1.      </t>
  </si>
  <si>
    <t>One-time cost of setting up cloud infrastructure and Setting up Managed Services environment for the period of Two (2) Years including helpdesk &amp; SLA monitoring setup for provisioned cloud infrastructure</t>
  </si>
  <si>
    <t>2.      </t>
  </si>
  <si>
    <t>Example (This row is for bidder's understanding purpose only and will not be used in calculation)</t>
  </si>
  <si>
    <t>Total Cost 
(INR) 
(excluding Taxes)</t>
  </si>
  <si>
    <t>Publicly mentioned price per unit per month
(INR)
(excluding taxes)</t>
  </si>
  <si>
    <t>Offered price per unit per month *
(INR)
(excluding taxes)</t>
  </si>
  <si>
    <t xml:space="preserve">Note: </t>
  </si>
  <si>
    <t>The bidders must quote prices based on the pay-as-you-go model</t>
  </si>
  <si>
    <t>Any other pricing model (Reserved Instance etc) quoted will lead to disqualification</t>
  </si>
  <si>
    <t>Total Bid Value = Table B + Table C (excluding taxes)</t>
  </si>
  <si>
    <t>Total Cost for the mentioned quantity (A) per month
(INR)
(excluding taxes)</t>
  </si>
  <si>
    <t>(E = A X D)</t>
  </si>
  <si>
    <t>(D = B X (1-C))</t>
  </si>
  <si>
    <t>Total Cost for the mentioned quantity (A) for 2 years
(INR)
(excluding taxes)</t>
  </si>
  <si>
    <t>(F = E X 24)</t>
  </si>
  <si>
    <t xml:space="preserve">One-time cost for Migration Services for all existing setup &amp; applications on the Cloud </t>
  </si>
  <si>
    <t>Total OPEX Cost including Managed Services Cost as per Table C for two (2) years</t>
  </si>
  <si>
    <t>Grand Total Bid Value = Total Bid Value (inclusive of 18% GST)</t>
  </si>
  <si>
    <t>Weighted Average discount (To be calculated by DBN)</t>
  </si>
  <si>
    <t>Per instance per month</t>
  </si>
  <si>
    <t>SSL*</t>
  </si>
  <si>
    <t>Here yearly cost has been considered; hence total cost will be calculated by multiplying by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</si>
</sst>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12" x14ac:knownFonts="1">
    <font>
      <sz val="11"/>
      <color theme="1"/>
      <name val="Aptos Narrow"/>
      <family val="2"/>
      <scheme val="minor"/>
    </font>
    <font>
      <sz val="10"/>
      <color rgb="FFFFFFFF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b/>
      <sz val="10"/>
      <color rgb="FF000000"/>
      <name val="Arial"/>
      <family val="2"/>
    </font>
    <font>
      <sz val="9"/>
      <name val="Arial"/>
      <family val="2"/>
    </font>
    <font>
      <sz val="11"/>
      <color theme="1"/>
      <name val="Aptos Narrow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</font>
    <font>
      <i/>
      <sz val="11"/>
      <color theme="1"/>
      <name val="Aptos Narrow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1F386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</borders>
  <cellStyleXfs count="3">
    <xf numFmtId="0" fontId="0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89">
    <xf numFmtId="0" fontId="0" fillId="0" borderId="0" xfId="0"/>
    <xf numFmtId="0" fontId="1" fillId="2" borderId="2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2" fillId="0" borderId="6" xfId="0" applyFont="1" applyBorder="1" applyAlignment="1">
      <alignment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9" fontId="2" fillId="4" borderId="6" xfId="0" applyNumberFormat="1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6" xfId="0" applyFont="1" applyBorder="1" applyAlignment="1">
      <alignment vertical="center" wrapText="1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vertical="center" wrapText="1"/>
    </xf>
    <xf numFmtId="0" fontId="10" fillId="0" borderId="16" xfId="0" applyFont="1" applyBorder="1" applyAlignment="1">
      <alignment vertical="top"/>
    </xf>
    <xf numFmtId="0" fontId="7" fillId="0" borderId="17" xfId="0" applyFont="1" applyBorder="1" applyAlignment="1">
      <alignment horizontal="center" vertical="center"/>
    </xf>
    <xf numFmtId="0" fontId="7" fillId="0" borderId="14" xfId="0" applyFont="1" applyBorder="1" applyAlignment="1">
      <alignment vertical="center"/>
    </xf>
    <xf numFmtId="0" fontId="10" fillId="0" borderId="14" xfId="0" applyFont="1" applyBorder="1" applyAlignment="1">
      <alignment vertical="top"/>
    </xf>
    <xf numFmtId="0" fontId="10" fillId="0" borderId="20" xfId="0" applyFont="1" applyBorder="1" applyAlignment="1">
      <alignment vertical="top" wrapText="1"/>
    </xf>
    <xf numFmtId="0" fontId="0" fillId="0" borderId="0" xfId="0" applyAlignment="1">
      <alignment horizontal="center" wrapText="1"/>
    </xf>
    <xf numFmtId="0" fontId="4" fillId="3" borderId="1" xfId="0" applyFont="1" applyFill="1" applyBorder="1" applyAlignment="1">
      <alignment horizontal="center" vertical="center"/>
    </xf>
    <xf numFmtId="43" fontId="8" fillId="0" borderId="6" xfId="1" applyFont="1" applyBorder="1" applyAlignment="1">
      <alignment vertical="center" wrapText="1"/>
    </xf>
    <xf numFmtId="164" fontId="2" fillId="4" borderId="1" xfId="1" applyNumberFormat="1" applyFont="1" applyFill="1" applyBorder="1" applyAlignment="1">
      <alignment horizontal="center" vertical="center" wrapText="1"/>
    </xf>
    <xf numFmtId="164" fontId="2" fillId="4" borderId="6" xfId="1" applyNumberFormat="1" applyFont="1" applyFill="1" applyBorder="1" applyAlignment="1">
      <alignment horizontal="center" vertical="center" wrapText="1"/>
    </xf>
    <xf numFmtId="164" fontId="2" fillId="5" borderId="1" xfId="1" applyNumberFormat="1" applyFont="1" applyFill="1" applyBorder="1" applyAlignment="1">
      <alignment horizontal="center" vertical="center" wrapText="1"/>
    </xf>
    <xf numFmtId="164" fontId="2" fillId="5" borderId="6" xfId="1" applyNumberFormat="1" applyFont="1" applyFill="1" applyBorder="1" applyAlignment="1">
      <alignment horizontal="center" vertical="center" wrapText="1"/>
    </xf>
    <xf numFmtId="164" fontId="2" fillId="3" borderId="6" xfId="1" applyNumberFormat="1" applyFont="1" applyFill="1" applyBorder="1" applyAlignment="1">
      <alignment horizontal="center" vertical="center" wrapText="1"/>
    </xf>
    <xf numFmtId="164" fontId="2" fillId="0" borderId="6" xfId="1" applyNumberFormat="1" applyFont="1" applyBorder="1" applyAlignment="1">
      <alignment horizontal="center" vertical="center" wrapText="1"/>
    </xf>
    <xf numFmtId="9" fontId="2" fillId="0" borderId="6" xfId="2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9" fontId="2" fillId="0" borderId="6" xfId="2" applyFont="1" applyFill="1" applyBorder="1" applyAlignment="1">
      <alignment horizontal="center" vertical="center" wrapText="1"/>
    </xf>
    <xf numFmtId="164" fontId="2" fillId="0" borderId="1" xfId="1" applyNumberFormat="1" applyFont="1" applyFill="1" applyBorder="1" applyAlignment="1">
      <alignment horizontal="center" vertical="center" wrapText="1"/>
    </xf>
    <xf numFmtId="164" fontId="2" fillId="0" borderId="6" xfId="1" applyNumberFormat="1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9" xfId="0" applyFont="1" applyBorder="1" applyAlignment="1">
      <alignment vertical="center" wrapText="1"/>
    </xf>
    <xf numFmtId="9" fontId="2" fillId="0" borderId="9" xfId="2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vertical="center" wrapText="1"/>
    </xf>
    <xf numFmtId="9" fontId="2" fillId="0" borderId="5" xfId="2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9" fontId="2" fillId="0" borderId="4" xfId="2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6" xfId="0" applyFont="1" applyBorder="1" applyAlignment="1">
      <alignment vertical="center" wrapText="1"/>
    </xf>
    <xf numFmtId="0" fontId="5" fillId="0" borderId="12" xfId="0" applyFont="1" applyBorder="1" applyAlignment="1">
      <alignment horizontal="center" vertical="center" wrapText="1"/>
    </xf>
    <xf numFmtId="0" fontId="11" fillId="0" borderId="0" xfId="0" applyFont="1" applyAlignment="1">
      <alignment wrapText="1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64" fontId="2" fillId="0" borderId="2" xfId="1" applyNumberFormat="1" applyFont="1" applyBorder="1" applyAlignment="1">
      <alignment horizontal="center" vertical="center" wrapText="1"/>
    </xf>
    <xf numFmtId="164" fontId="2" fillId="0" borderId="8" xfId="1" applyNumberFormat="1" applyFont="1" applyBorder="1" applyAlignment="1">
      <alignment horizontal="center" vertical="center" wrapText="1"/>
    </xf>
    <xf numFmtId="164" fontId="2" fillId="0" borderId="3" xfId="1" applyNumberFormat="1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 wrapText="1"/>
    </xf>
    <xf numFmtId="0" fontId="2" fillId="4" borderId="10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9" fontId="2" fillId="0" borderId="2" xfId="2" applyFont="1" applyBorder="1" applyAlignment="1">
      <alignment horizontal="center" vertical="center" wrapText="1"/>
    </xf>
    <xf numFmtId="9" fontId="2" fillId="0" borderId="8" xfId="2" applyFont="1" applyBorder="1" applyAlignment="1">
      <alignment horizontal="center" vertical="center" wrapText="1"/>
    </xf>
    <xf numFmtId="9" fontId="2" fillId="0" borderId="3" xfId="2" applyFont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6BC727-3E16-43E6-A7B0-F65AE4E4E931}">
  <dimension ref="A1:D5"/>
  <sheetViews>
    <sheetView workbookViewId="0">
      <selection activeCell="D13" sqref="D13"/>
    </sheetView>
  </sheetViews>
  <sheetFormatPr defaultRowHeight="14.5" x14ac:dyDescent="0.35"/>
  <cols>
    <col min="2" max="2" width="37.26953125" customWidth="1"/>
    <col min="3" max="3" width="22" customWidth="1"/>
    <col min="4" max="4" width="20.54296875" customWidth="1"/>
  </cols>
  <sheetData>
    <row r="1" spans="1:4" ht="37.5" x14ac:dyDescent="0.35">
      <c r="A1" s="1" t="s">
        <v>80</v>
      </c>
      <c r="B1" s="1" t="s">
        <v>91</v>
      </c>
      <c r="C1" s="1" t="s">
        <v>92</v>
      </c>
      <c r="D1" s="1" t="s">
        <v>100</v>
      </c>
    </row>
    <row r="2" spans="1:4" ht="15" thickBot="1" x14ac:dyDescent="0.4">
      <c r="A2" s="16">
        <v>1</v>
      </c>
      <c r="B2" s="17" t="s">
        <v>93</v>
      </c>
      <c r="C2" s="17" t="s">
        <v>94</v>
      </c>
      <c r="D2" s="27">
        <f>'Table B - One Time Cost'!C4</f>
        <v>0</v>
      </c>
    </row>
    <row r="3" spans="1:4" ht="38" thickBot="1" x14ac:dyDescent="0.4">
      <c r="A3" s="16">
        <v>2</v>
      </c>
      <c r="B3" s="17" t="s">
        <v>113</v>
      </c>
      <c r="C3" s="17" t="s">
        <v>95</v>
      </c>
      <c r="D3" s="27">
        <f>'Table C - OPEX Cost'!M45</f>
        <v>0</v>
      </c>
    </row>
    <row r="4" spans="1:4" ht="15" customHeight="1" thickBot="1" x14ac:dyDescent="0.4">
      <c r="A4" s="57" t="s">
        <v>106</v>
      </c>
      <c r="B4" s="58"/>
      <c r="C4" s="59"/>
      <c r="D4" s="27">
        <f>D2+D3</f>
        <v>0</v>
      </c>
    </row>
    <row r="5" spans="1:4" ht="15" customHeight="1" thickBot="1" x14ac:dyDescent="0.4">
      <c r="A5" s="57" t="s">
        <v>114</v>
      </c>
      <c r="B5" s="58"/>
      <c r="C5" s="59"/>
      <c r="D5" s="27">
        <f>D4*1.18</f>
        <v>0</v>
      </c>
    </row>
  </sheetData>
  <mergeCells count="2">
    <mergeCell ref="A4:C4"/>
    <mergeCell ref="A5:C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2ED25C-D531-4DB9-81D0-451C96D5347E}">
  <dimension ref="A1:C4"/>
  <sheetViews>
    <sheetView workbookViewId="0">
      <selection activeCell="A6" sqref="A6"/>
    </sheetView>
  </sheetViews>
  <sheetFormatPr defaultRowHeight="14.5" x14ac:dyDescent="0.35"/>
  <cols>
    <col min="2" max="2" width="69.90625" customWidth="1"/>
    <col min="3" max="3" width="27.36328125" customWidth="1"/>
  </cols>
  <sheetData>
    <row r="1" spans="1:3" ht="38" thickBot="1" x14ac:dyDescent="0.4">
      <c r="A1" s="1" t="s">
        <v>80</v>
      </c>
      <c r="B1" s="1" t="s">
        <v>91</v>
      </c>
      <c r="C1" s="1" t="s">
        <v>100</v>
      </c>
    </row>
    <row r="2" spans="1:3" ht="38" thickBot="1" x14ac:dyDescent="0.4">
      <c r="A2" s="18" t="s">
        <v>96</v>
      </c>
      <c r="B2" s="19" t="s">
        <v>97</v>
      </c>
      <c r="C2" s="20"/>
    </row>
    <row r="3" spans="1:3" ht="15" thickBot="1" x14ac:dyDescent="0.4">
      <c r="A3" s="21" t="s">
        <v>98</v>
      </c>
      <c r="B3" s="22" t="s">
        <v>112</v>
      </c>
      <c r="C3" s="23"/>
    </row>
    <row r="4" spans="1:3" ht="15" thickBot="1" x14ac:dyDescent="0.4">
      <c r="A4" s="60" t="s">
        <v>90</v>
      </c>
      <c r="B4" s="61"/>
      <c r="C4" s="24"/>
    </row>
  </sheetData>
  <mergeCells count="1">
    <mergeCell ref="A4:B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9"/>
  <sheetViews>
    <sheetView tabSelected="1" zoomScale="46" zoomScaleNormal="80" workbookViewId="0">
      <pane ySplit="1" topLeftCell="A2" activePane="bottomLeft" state="frozen"/>
      <selection pane="bottomLeft" activeCell="C50" sqref="C50"/>
    </sheetView>
  </sheetViews>
  <sheetFormatPr defaultRowHeight="14.5" x14ac:dyDescent="0.35"/>
  <cols>
    <col min="1" max="1" width="4.453125" style="7" bestFit="1" customWidth="1"/>
    <col min="2" max="2" width="12.1796875" style="7" customWidth="1"/>
    <col min="3" max="3" width="14.26953125" style="7" customWidth="1"/>
    <col min="4" max="4" width="28.81640625" style="7" customWidth="1"/>
    <col min="5" max="6" width="8.7265625" style="7"/>
    <col min="7" max="7" width="7.453125" style="7" bestFit="1" customWidth="1"/>
    <col min="8" max="8" width="18.54296875" style="25" customWidth="1"/>
    <col min="9" max="9" width="20.7265625" style="7" customWidth="1"/>
    <col min="10" max="10" width="17.1796875" style="25" customWidth="1"/>
    <col min="11" max="11" width="17.26953125" style="25" customWidth="1"/>
    <col min="12" max="13" width="19.54296875" style="25" customWidth="1"/>
    <col min="14" max="14" width="23.81640625" style="7" customWidth="1"/>
    <col min="15" max="16384" width="8.7265625" style="7"/>
  </cols>
  <sheetData>
    <row r="1" spans="1:13" ht="63" thickBot="1" x14ac:dyDescent="0.4">
      <c r="A1" s="1" t="s">
        <v>80</v>
      </c>
      <c r="B1" s="1" t="s">
        <v>0</v>
      </c>
      <c r="C1" s="1" t="s">
        <v>1</v>
      </c>
      <c r="D1" s="1" t="s">
        <v>2</v>
      </c>
      <c r="E1" s="72" t="s">
        <v>3</v>
      </c>
      <c r="F1" s="73"/>
      <c r="G1" s="1" t="s">
        <v>4</v>
      </c>
      <c r="H1" s="1" t="s">
        <v>5</v>
      </c>
      <c r="I1" s="1" t="s">
        <v>101</v>
      </c>
      <c r="J1" s="1" t="s">
        <v>81</v>
      </c>
      <c r="K1" s="1" t="s">
        <v>102</v>
      </c>
      <c r="L1" s="1" t="s">
        <v>107</v>
      </c>
      <c r="M1" s="1" t="s">
        <v>110</v>
      </c>
    </row>
    <row r="2" spans="1:13" ht="34" customHeight="1" thickBot="1" x14ac:dyDescent="0.4">
      <c r="A2" s="87"/>
      <c r="B2" s="88"/>
      <c r="C2" s="2"/>
      <c r="D2" s="2"/>
      <c r="E2" s="3" t="s">
        <v>6</v>
      </c>
      <c r="F2" s="3" t="s">
        <v>7</v>
      </c>
      <c r="G2" s="3" t="s">
        <v>82</v>
      </c>
      <c r="H2" s="3"/>
      <c r="I2" s="3" t="s">
        <v>83</v>
      </c>
      <c r="J2" s="12" t="s">
        <v>84</v>
      </c>
      <c r="K2" s="35" t="s">
        <v>109</v>
      </c>
      <c r="L2" s="13" t="s">
        <v>108</v>
      </c>
      <c r="M2" s="13" t="s">
        <v>111</v>
      </c>
    </row>
    <row r="3" spans="1:13" ht="15" customHeight="1" thickBot="1" x14ac:dyDescent="0.4">
      <c r="A3" s="75" t="s">
        <v>99</v>
      </c>
      <c r="B3" s="76"/>
      <c r="C3" s="76"/>
      <c r="D3" s="76"/>
      <c r="E3" s="76"/>
      <c r="F3" s="77"/>
      <c r="G3" s="14">
        <v>2</v>
      </c>
      <c r="H3" s="14"/>
      <c r="I3" s="14">
        <v>100</v>
      </c>
      <c r="J3" s="15">
        <v>0.27</v>
      </c>
      <c r="K3" s="28">
        <f>I3*(1-J3)</f>
        <v>73</v>
      </c>
      <c r="L3" s="29">
        <f>G3*K3</f>
        <v>146</v>
      </c>
      <c r="M3" s="29">
        <f>L3*24</f>
        <v>3504</v>
      </c>
    </row>
    <row r="4" spans="1:13" ht="51" customHeight="1" thickBot="1" x14ac:dyDescent="0.4">
      <c r="A4" s="4">
        <v>1</v>
      </c>
      <c r="B4" s="2" t="s">
        <v>8</v>
      </c>
      <c r="C4" s="2" t="s">
        <v>9</v>
      </c>
      <c r="D4" s="2" t="s">
        <v>10</v>
      </c>
      <c r="E4" s="2">
        <v>8</v>
      </c>
      <c r="F4" s="2">
        <v>32</v>
      </c>
      <c r="G4" s="2">
        <v>2</v>
      </c>
      <c r="H4" s="2" t="s">
        <v>11</v>
      </c>
      <c r="I4" s="2"/>
      <c r="J4" s="34"/>
      <c r="K4" s="30"/>
      <c r="L4" s="31"/>
      <c r="M4" s="32"/>
    </row>
    <row r="5" spans="1:13" ht="15" thickBot="1" x14ac:dyDescent="0.4">
      <c r="A5" s="4">
        <v>2</v>
      </c>
      <c r="B5" s="2" t="s">
        <v>8</v>
      </c>
      <c r="C5" s="2" t="s">
        <v>9</v>
      </c>
      <c r="D5" s="2" t="s">
        <v>12</v>
      </c>
      <c r="E5" s="2">
        <v>16</v>
      </c>
      <c r="F5" s="2">
        <v>64</v>
      </c>
      <c r="G5" s="2">
        <v>2</v>
      </c>
      <c r="H5" s="2" t="s">
        <v>11</v>
      </c>
      <c r="I5" s="2"/>
      <c r="J5" s="34"/>
      <c r="K5" s="30"/>
      <c r="L5" s="31"/>
      <c r="M5" s="32"/>
    </row>
    <row r="6" spans="1:13" ht="15" thickBot="1" x14ac:dyDescent="0.4">
      <c r="A6" s="4">
        <v>3</v>
      </c>
      <c r="B6" s="2" t="s">
        <v>8</v>
      </c>
      <c r="C6" s="2" t="s">
        <v>9</v>
      </c>
      <c r="D6" s="2" t="s">
        <v>12</v>
      </c>
      <c r="E6" s="2">
        <v>4</v>
      </c>
      <c r="F6" s="2">
        <v>16</v>
      </c>
      <c r="G6" s="2">
        <v>1</v>
      </c>
      <c r="H6" s="2" t="s">
        <v>11</v>
      </c>
      <c r="I6" s="2"/>
      <c r="J6" s="34"/>
      <c r="K6" s="30"/>
      <c r="L6" s="31"/>
      <c r="M6" s="32"/>
    </row>
    <row r="7" spans="1:13" ht="15" thickBot="1" x14ac:dyDescent="0.4">
      <c r="A7" s="4">
        <v>4</v>
      </c>
      <c r="B7" s="2" t="s">
        <v>8</v>
      </c>
      <c r="C7" s="2" t="s">
        <v>9</v>
      </c>
      <c r="D7" s="2" t="s">
        <v>12</v>
      </c>
      <c r="E7" s="2">
        <v>8</v>
      </c>
      <c r="F7" s="2">
        <v>64</v>
      </c>
      <c r="G7" s="2">
        <v>4</v>
      </c>
      <c r="H7" s="2" t="s">
        <v>11</v>
      </c>
      <c r="I7" s="2"/>
      <c r="J7" s="34"/>
      <c r="K7" s="30"/>
      <c r="L7" s="31"/>
      <c r="M7" s="32"/>
    </row>
    <row r="8" spans="1:13" ht="15" thickBot="1" x14ac:dyDescent="0.4">
      <c r="A8" s="4">
        <v>5</v>
      </c>
      <c r="B8" s="2" t="s">
        <v>8</v>
      </c>
      <c r="C8" s="2" t="s">
        <v>9</v>
      </c>
      <c r="D8" s="2" t="s">
        <v>12</v>
      </c>
      <c r="E8" s="2">
        <v>16</v>
      </c>
      <c r="F8" s="2">
        <v>128</v>
      </c>
      <c r="G8" s="2">
        <v>1</v>
      </c>
      <c r="H8" s="2" t="s">
        <v>11</v>
      </c>
      <c r="I8" s="2"/>
      <c r="J8" s="34"/>
      <c r="K8" s="30"/>
      <c r="L8" s="31"/>
      <c r="M8" s="32"/>
    </row>
    <row r="9" spans="1:13" ht="46.5" customHeight="1" x14ac:dyDescent="0.35">
      <c r="A9" s="84">
        <v>6</v>
      </c>
      <c r="B9" s="84" t="s">
        <v>13</v>
      </c>
      <c r="C9" s="84" t="s">
        <v>14</v>
      </c>
      <c r="D9" s="5" t="s">
        <v>68</v>
      </c>
      <c r="E9" s="84">
        <v>8</v>
      </c>
      <c r="F9" s="84">
        <v>32</v>
      </c>
      <c r="G9" s="84">
        <v>2</v>
      </c>
      <c r="H9" s="84" t="s">
        <v>18</v>
      </c>
      <c r="I9" s="78"/>
      <c r="J9" s="81"/>
      <c r="K9" s="64"/>
      <c r="L9" s="64"/>
      <c r="M9" s="64"/>
    </row>
    <row r="10" spans="1:13" ht="47.5" customHeight="1" x14ac:dyDescent="0.35">
      <c r="A10" s="85"/>
      <c r="B10" s="85"/>
      <c r="C10" s="85"/>
      <c r="D10" s="5" t="s">
        <v>15</v>
      </c>
      <c r="E10" s="85"/>
      <c r="F10" s="85"/>
      <c r="G10" s="85"/>
      <c r="H10" s="85"/>
      <c r="I10" s="79"/>
      <c r="J10" s="82"/>
      <c r="K10" s="65"/>
      <c r="L10" s="65"/>
      <c r="M10" s="65"/>
    </row>
    <row r="11" spans="1:13" ht="37" customHeight="1" x14ac:dyDescent="0.35">
      <c r="A11" s="85"/>
      <c r="B11" s="85"/>
      <c r="C11" s="85"/>
      <c r="D11" s="5" t="s">
        <v>16</v>
      </c>
      <c r="E11" s="85"/>
      <c r="F11" s="85"/>
      <c r="G11" s="85"/>
      <c r="H11" s="85"/>
      <c r="I11" s="79"/>
      <c r="J11" s="82"/>
      <c r="K11" s="65"/>
      <c r="L11" s="65"/>
      <c r="M11" s="65"/>
    </row>
    <row r="12" spans="1:13" ht="51" customHeight="1" x14ac:dyDescent="0.35">
      <c r="A12" s="85"/>
      <c r="B12" s="85"/>
      <c r="C12" s="85"/>
      <c r="D12" s="5" t="s">
        <v>67</v>
      </c>
      <c r="E12" s="85"/>
      <c r="F12" s="85"/>
      <c r="G12" s="85"/>
      <c r="H12" s="85"/>
      <c r="I12" s="79"/>
      <c r="J12" s="82"/>
      <c r="K12" s="65"/>
      <c r="L12" s="65"/>
      <c r="M12" s="65"/>
    </row>
    <row r="13" spans="1:13" ht="52.5" customHeight="1" x14ac:dyDescent="0.35">
      <c r="A13" s="85"/>
      <c r="B13" s="85"/>
      <c r="C13" s="85"/>
      <c r="D13" s="5" t="s">
        <v>63</v>
      </c>
      <c r="E13" s="85"/>
      <c r="F13" s="85"/>
      <c r="G13" s="85"/>
      <c r="H13" s="85"/>
      <c r="I13" s="79"/>
      <c r="J13" s="82"/>
      <c r="K13" s="65"/>
      <c r="L13" s="65"/>
      <c r="M13" s="65"/>
    </row>
    <row r="14" spans="1:13" ht="42" customHeight="1" thickBot="1" x14ac:dyDescent="0.4">
      <c r="A14" s="86"/>
      <c r="B14" s="86"/>
      <c r="C14" s="86"/>
      <c r="D14" s="6" t="s">
        <v>17</v>
      </c>
      <c r="E14" s="86"/>
      <c r="F14" s="86"/>
      <c r="G14" s="86"/>
      <c r="H14" s="86"/>
      <c r="I14" s="80"/>
      <c r="J14" s="83"/>
      <c r="K14" s="66"/>
      <c r="L14" s="66"/>
      <c r="M14" s="66"/>
    </row>
    <row r="15" spans="1:13" ht="51.5" customHeight="1" x14ac:dyDescent="0.35">
      <c r="A15" s="84">
        <v>7</v>
      </c>
      <c r="B15" s="84" t="s">
        <v>13</v>
      </c>
      <c r="C15" s="84" t="s">
        <v>14</v>
      </c>
      <c r="D15" s="5" t="s">
        <v>68</v>
      </c>
      <c r="E15" s="84">
        <v>16</v>
      </c>
      <c r="F15" s="84">
        <v>64</v>
      </c>
      <c r="G15" s="84">
        <v>2</v>
      </c>
      <c r="H15" s="84" t="s">
        <v>18</v>
      </c>
      <c r="I15" s="78"/>
      <c r="J15" s="81"/>
      <c r="K15" s="64"/>
      <c r="L15" s="64"/>
      <c r="M15" s="64"/>
    </row>
    <row r="16" spans="1:13" ht="35.5" customHeight="1" x14ac:dyDescent="0.35">
      <c r="A16" s="85"/>
      <c r="B16" s="85"/>
      <c r="C16" s="85"/>
      <c r="D16" s="5" t="s">
        <v>15</v>
      </c>
      <c r="E16" s="85"/>
      <c r="F16" s="85"/>
      <c r="G16" s="85"/>
      <c r="H16" s="85"/>
      <c r="I16" s="79"/>
      <c r="J16" s="82"/>
      <c r="K16" s="65"/>
      <c r="L16" s="65"/>
      <c r="M16" s="65"/>
    </row>
    <row r="17" spans="1:13" ht="41.5" customHeight="1" x14ac:dyDescent="0.35">
      <c r="A17" s="85"/>
      <c r="B17" s="85"/>
      <c r="C17" s="85"/>
      <c r="D17" s="5" t="s">
        <v>16</v>
      </c>
      <c r="E17" s="85"/>
      <c r="F17" s="85"/>
      <c r="G17" s="85"/>
      <c r="H17" s="85"/>
      <c r="I17" s="79"/>
      <c r="J17" s="82"/>
      <c r="K17" s="65"/>
      <c r="L17" s="65"/>
      <c r="M17" s="65"/>
    </row>
    <row r="18" spans="1:13" ht="50" customHeight="1" x14ac:dyDescent="0.35">
      <c r="A18" s="85"/>
      <c r="B18" s="85"/>
      <c r="C18" s="85"/>
      <c r="D18" s="5" t="s">
        <v>67</v>
      </c>
      <c r="E18" s="85"/>
      <c r="F18" s="85"/>
      <c r="G18" s="85"/>
      <c r="H18" s="85"/>
      <c r="I18" s="79"/>
      <c r="J18" s="82"/>
      <c r="K18" s="65"/>
      <c r="L18" s="65"/>
      <c r="M18" s="65"/>
    </row>
    <row r="19" spans="1:13" ht="50.5" customHeight="1" x14ac:dyDescent="0.35">
      <c r="A19" s="85"/>
      <c r="B19" s="85"/>
      <c r="C19" s="85"/>
      <c r="D19" s="5" t="s">
        <v>63</v>
      </c>
      <c r="E19" s="85"/>
      <c r="F19" s="85"/>
      <c r="G19" s="85"/>
      <c r="H19" s="85"/>
      <c r="I19" s="79"/>
      <c r="J19" s="82"/>
      <c r="K19" s="65"/>
      <c r="L19" s="65"/>
      <c r="M19" s="65"/>
    </row>
    <row r="20" spans="1:13" ht="30" customHeight="1" thickBot="1" x14ac:dyDescent="0.4">
      <c r="A20" s="86"/>
      <c r="B20" s="86"/>
      <c r="C20" s="86"/>
      <c r="D20" s="6" t="s">
        <v>17</v>
      </c>
      <c r="E20" s="86"/>
      <c r="F20" s="86"/>
      <c r="G20" s="86"/>
      <c r="H20" s="86"/>
      <c r="I20" s="80"/>
      <c r="J20" s="83"/>
      <c r="K20" s="66"/>
      <c r="L20" s="66"/>
      <c r="M20" s="66"/>
    </row>
    <row r="21" spans="1:13" ht="28" customHeight="1" thickBot="1" x14ac:dyDescent="0.4">
      <c r="A21" s="4">
        <v>8</v>
      </c>
      <c r="B21" s="2" t="s">
        <v>19</v>
      </c>
      <c r="C21" s="2" t="s">
        <v>20</v>
      </c>
      <c r="D21" s="6" t="s">
        <v>69</v>
      </c>
      <c r="E21" s="62"/>
      <c r="F21" s="63"/>
      <c r="G21" s="9">
        <v>10</v>
      </c>
      <c r="H21" s="11" t="s">
        <v>21</v>
      </c>
      <c r="I21" s="8"/>
      <c r="J21" s="34"/>
      <c r="K21" s="30"/>
      <c r="L21" s="31"/>
      <c r="M21" s="33"/>
    </row>
    <row r="22" spans="1:13" ht="35" customHeight="1" thickBot="1" x14ac:dyDescent="0.4">
      <c r="A22" s="4">
        <v>9</v>
      </c>
      <c r="B22" s="2" t="s">
        <v>19</v>
      </c>
      <c r="C22" s="2" t="s">
        <v>20</v>
      </c>
      <c r="D22" s="6" t="s">
        <v>22</v>
      </c>
      <c r="E22" s="62"/>
      <c r="F22" s="63"/>
      <c r="G22" s="9">
        <v>10</v>
      </c>
      <c r="H22" s="11" t="s">
        <v>21</v>
      </c>
      <c r="I22" s="8"/>
      <c r="J22" s="34"/>
      <c r="K22" s="30"/>
      <c r="L22" s="31"/>
      <c r="M22" s="33"/>
    </row>
    <row r="23" spans="1:13" ht="57.5" customHeight="1" thickBot="1" x14ac:dyDescent="0.4">
      <c r="A23" s="4">
        <v>10</v>
      </c>
      <c r="B23" s="2" t="s">
        <v>19</v>
      </c>
      <c r="C23" s="2" t="s">
        <v>23</v>
      </c>
      <c r="D23" s="6" t="s">
        <v>24</v>
      </c>
      <c r="E23" s="62"/>
      <c r="F23" s="63"/>
      <c r="G23" s="9">
        <v>4</v>
      </c>
      <c r="H23" s="11" t="s">
        <v>25</v>
      </c>
      <c r="I23" s="8"/>
      <c r="J23" s="34"/>
      <c r="K23" s="30"/>
      <c r="L23" s="31"/>
      <c r="M23" s="33"/>
    </row>
    <row r="24" spans="1:13" ht="59" customHeight="1" thickBot="1" x14ac:dyDescent="0.4">
      <c r="A24" s="4">
        <v>11</v>
      </c>
      <c r="B24" s="2" t="s">
        <v>19</v>
      </c>
      <c r="C24" s="2" t="s">
        <v>23</v>
      </c>
      <c r="D24" s="6" t="s">
        <v>26</v>
      </c>
      <c r="E24" s="62"/>
      <c r="F24" s="63"/>
      <c r="G24" s="9">
        <v>10</v>
      </c>
      <c r="H24" s="11" t="s">
        <v>25</v>
      </c>
      <c r="I24" s="8"/>
      <c r="J24" s="34"/>
      <c r="K24" s="30"/>
      <c r="L24" s="31"/>
      <c r="M24" s="33"/>
    </row>
    <row r="25" spans="1:13" ht="60.5" customHeight="1" thickBot="1" x14ac:dyDescent="0.4">
      <c r="A25" s="37">
        <v>12</v>
      </c>
      <c r="B25" s="11" t="s">
        <v>19</v>
      </c>
      <c r="C25" s="11" t="s">
        <v>23</v>
      </c>
      <c r="D25" s="6" t="s">
        <v>70</v>
      </c>
      <c r="E25" s="62"/>
      <c r="F25" s="63"/>
      <c r="G25" s="9">
        <v>10</v>
      </c>
      <c r="H25" s="11" t="s">
        <v>25</v>
      </c>
      <c r="I25" s="8"/>
      <c r="J25" s="38"/>
      <c r="K25" s="39"/>
      <c r="L25" s="40"/>
      <c r="M25" s="33"/>
    </row>
    <row r="26" spans="1:13" ht="55" customHeight="1" thickBot="1" x14ac:dyDescent="0.4">
      <c r="A26" s="37">
        <v>13</v>
      </c>
      <c r="B26" s="11" t="s">
        <v>27</v>
      </c>
      <c r="C26" s="11" t="s">
        <v>28</v>
      </c>
      <c r="D26" s="6" t="s">
        <v>71</v>
      </c>
      <c r="E26" s="62"/>
      <c r="F26" s="63"/>
      <c r="G26" s="9">
        <v>2</v>
      </c>
      <c r="H26" s="6" t="s">
        <v>116</v>
      </c>
      <c r="I26" s="8"/>
      <c r="J26" s="38"/>
      <c r="K26" s="39"/>
      <c r="L26" s="40"/>
      <c r="M26" s="33"/>
    </row>
    <row r="27" spans="1:13" ht="23.5" thickBot="1" x14ac:dyDescent="0.4">
      <c r="A27" s="37">
        <v>14</v>
      </c>
      <c r="B27" s="11" t="s">
        <v>27</v>
      </c>
      <c r="C27" s="11" t="s">
        <v>30</v>
      </c>
      <c r="D27" s="11" t="s">
        <v>31</v>
      </c>
      <c r="E27" s="62"/>
      <c r="F27" s="63"/>
      <c r="G27" s="9">
        <v>10</v>
      </c>
      <c r="H27" s="6" t="s">
        <v>72</v>
      </c>
      <c r="I27" s="8"/>
      <c r="J27" s="38"/>
      <c r="K27" s="39"/>
      <c r="L27" s="40"/>
      <c r="M27" s="33"/>
    </row>
    <row r="28" spans="1:13" ht="59" customHeight="1" thickBot="1" x14ac:dyDescent="0.4">
      <c r="A28" s="37">
        <v>15</v>
      </c>
      <c r="B28" s="11" t="s">
        <v>32</v>
      </c>
      <c r="C28" s="11" t="s">
        <v>33</v>
      </c>
      <c r="D28" s="11" t="s">
        <v>34</v>
      </c>
      <c r="E28" s="62"/>
      <c r="F28" s="63"/>
      <c r="G28" s="9">
        <v>1</v>
      </c>
      <c r="H28" s="6" t="s">
        <v>64</v>
      </c>
      <c r="I28" s="8"/>
      <c r="J28" s="38"/>
      <c r="K28" s="39"/>
      <c r="L28" s="40"/>
      <c r="M28" s="33"/>
    </row>
    <row r="29" spans="1:13" ht="51" customHeight="1" thickBot="1" x14ac:dyDescent="0.4">
      <c r="A29" s="37">
        <v>16</v>
      </c>
      <c r="B29" s="11" t="s">
        <v>32</v>
      </c>
      <c r="C29" s="11" t="s">
        <v>33</v>
      </c>
      <c r="D29" s="11" t="s">
        <v>35</v>
      </c>
      <c r="E29" s="62"/>
      <c r="F29" s="63"/>
      <c r="G29" s="9">
        <v>1</v>
      </c>
      <c r="H29" s="6" t="s">
        <v>65</v>
      </c>
      <c r="I29" s="8"/>
      <c r="J29" s="38"/>
      <c r="K29" s="39"/>
      <c r="L29" s="40"/>
      <c r="M29" s="33"/>
    </row>
    <row r="30" spans="1:13" ht="91" customHeight="1" thickBot="1" x14ac:dyDescent="0.4">
      <c r="A30" s="37">
        <v>17</v>
      </c>
      <c r="B30" s="11" t="s">
        <v>36</v>
      </c>
      <c r="C30" s="11" t="s">
        <v>37</v>
      </c>
      <c r="D30" s="6" t="s">
        <v>74</v>
      </c>
      <c r="E30" s="62"/>
      <c r="F30" s="63"/>
      <c r="G30" s="9">
        <v>10</v>
      </c>
      <c r="H30" s="6" t="s">
        <v>73</v>
      </c>
      <c r="I30" s="8"/>
      <c r="J30" s="38"/>
      <c r="K30" s="39"/>
      <c r="L30" s="40"/>
      <c r="M30" s="33"/>
    </row>
    <row r="31" spans="1:13" ht="109" customHeight="1" thickBot="1" x14ac:dyDescent="0.4">
      <c r="A31" s="37">
        <v>18</v>
      </c>
      <c r="B31" s="11" t="s">
        <v>36</v>
      </c>
      <c r="C31" s="11" t="s">
        <v>37</v>
      </c>
      <c r="D31" s="6" t="s">
        <v>75</v>
      </c>
      <c r="E31" s="62"/>
      <c r="F31" s="63"/>
      <c r="G31" s="9">
        <v>1</v>
      </c>
      <c r="H31" s="6" t="s">
        <v>73</v>
      </c>
      <c r="I31" s="8"/>
      <c r="J31" s="38"/>
      <c r="K31" s="39"/>
      <c r="L31" s="40"/>
      <c r="M31" s="33"/>
    </row>
    <row r="32" spans="1:13" ht="36.5" customHeight="1" thickBot="1" x14ac:dyDescent="0.4">
      <c r="A32" s="41">
        <v>19</v>
      </c>
      <c r="B32" s="42" t="s">
        <v>38</v>
      </c>
      <c r="C32" s="42" t="s">
        <v>39</v>
      </c>
      <c r="D32" s="42" t="s">
        <v>39</v>
      </c>
      <c r="E32" s="62"/>
      <c r="F32" s="63"/>
      <c r="G32" s="9">
        <v>1</v>
      </c>
      <c r="H32" s="6" t="s">
        <v>73</v>
      </c>
      <c r="I32" s="43"/>
      <c r="J32" s="44"/>
      <c r="K32" s="39"/>
      <c r="L32" s="40"/>
      <c r="M32" s="33"/>
    </row>
    <row r="33" spans="1:13" ht="31" customHeight="1" thickBot="1" x14ac:dyDescent="0.4">
      <c r="A33" s="45" t="s">
        <v>60</v>
      </c>
      <c r="B33" s="46" t="s">
        <v>40</v>
      </c>
      <c r="C33" s="46" t="s">
        <v>85</v>
      </c>
      <c r="D33" s="46" t="s">
        <v>86</v>
      </c>
      <c r="E33" s="70"/>
      <c r="F33" s="71"/>
      <c r="G33" s="46">
        <v>100</v>
      </c>
      <c r="H33" s="46" t="s">
        <v>29</v>
      </c>
      <c r="I33" s="48"/>
      <c r="J33" s="49"/>
      <c r="K33" s="39"/>
      <c r="L33" s="40"/>
      <c r="M33" s="33"/>
    </row>
    <row r="34" spans="1:13" ht="22" customHeight="1" thickBot="1" x14ac:dyDescent="0.4">
      <c r="A34" s="50" t="s">
        <v>61</v>
      </c>
      <c r="B34" s="47" t="s">
        <v>40</v>
      </c>
      <c r="C34" s="47" t="s">
        <v>62</v>
      </c>
      <c r="D34" s="47" t="s">
        <v>87</v>
      </c>
      <c r="E34" s="70"/>
      <c r="F34" s="71"/>
      <c r="G34" s="47">
        <v>10</v>
      </c>
      <c r="H34" s="50" t="s">
        <v>29</v>
      </c>
      <c r="I34" s="51"/>
      <c r="J34" s="52"/>
      <c r="K34" s="39"/>
      <c r="L34" s="40"/>
      <c r="M34" s="33"/>
    </row>
    <row r="35" spans="1:13" ht="72.5" customHeight="1" thickBot="1" x14ac:dyDescent="0.4">
      <c r="A35" s="53">
        <v>21</v>
      </c>
      <c r="B35" s="6" t="s">
        <v>41</v>
      </c>
      <c r="C35" s="6" t="s">
        <v>42</v>
      </c>
      <c r="D35" s="6" t="s">
        <v>76</v>
      </c>
      <c r="E35" s="62"/>
      <c r="F35" s="63"/>
      <c r="G35" s="9">
        <v>1</v>
      </c>
      <c r="H35" s="6" t="s">
        <v>77</v>
      </c>
      <c r="I35" s="8"/>
      <c r="J35" s="38"/>
      <c r="K35" s="39"/>
      <c r="L35" s="40"/>
      <c r="M35" s="33"/>
    </row>
    <row r="36" spans="1:13" ht="23.5" customHeight="1" thickBot="1" x14ac:dyDescent="0.4">
      <c r="A36" s="53">
        <v>22</v>
      </c>
      <c r="B36" s="6" t="s">
        <v>117</v>
      </c>
      <c r="C36" s="6"/>
      <c r="D36" s="6" t="s">
        <v>43</v>
      </c>
      <c r="E36" s="62"/>
      <c r="F36" s="63"/>
      <c r="G36" s="9">
        <v>10</v>
      </c>
      <c r="H36" s="6" t="s">
        <v>44</v>
      </c>
      <c r="I36" s="8"/>
      <c r="J36" s="38"/>
      <c r="K36" s="40"/>
      <c r="L36" s="40"/>
      <c r="M36" s="33"/>
    </row>
    <row r="37" spans="1:13" ht="33.5" customHeight="1" thickBot="1" x14ac:dyDescent="0.4">
      <c r="A37" s="53">
        <v>23</v>
      </c>
      <c r="B37" s="6" t="s">
        <v>45</v>
      </c>
      <c r="C37" s="6" t="s">
        <v>46</v>
      </c>
      <c r="D37" s="6" t="s">
        <v>47</v>
      </c>
      <c r="E37" s="70" t="s">
        <v>88</v>
      </c>
      <c r="F37" s="71"/>
      <c r="G37" s="47">
        <v>1</v>
      </c>
      <c r="H37" s="6" t="s">
        <v>48</v>
      </c>
      <c r="I37" s="8"/>
      <c r="J37" s="38"/>
      <c r="K37" s="39"/>
      <c r="L37" s="40"/>
      <c r="M37" s="33"/>
    </row>
    <row r="38" spans="1:13" ht="34" customHeight="1" thickBot="1" x14ac:dyDescent="0.4">
      <c r="A38" s="53">
        <v>24</v>
      </c>
      <c r="B38" s="6" t="s">
        <v>49</v>
      </c>
      <c r="C38" s="6" t="s">
        <v>46</v>
      </c>
      <c r="D38" s="54"/>
      <c r="E38" s="62"/>
      <c r="F38" s="63"/>
      <c r="G38" s="47">
        <v>1</v>
      </c>
      <c r="H38" s="6" t="s">
        <v>50</v>
      </c>
      <c r="I38" s="8"/>
      <c r="J38" s="38"/>
      <c r="K38" s="39"/>
      <c r="L38" s="40"/>
      <c r="M38" s="33"/>
    </row>
    <row r="39" spans="1:13" ht="23.5" thickBot="1" x14ac:dyDescent="0.4">
      <c r="A39" s="53">
        <v>25</v>
      </c>
      <c r="B39" s="6" t="s">
        <v>51</v>
      </c>
      <c r="C39" s="6" t="s">
        <v>46</v>
      </c>
      <c r="D39" s="54"/>
      <c r="E39" s="70" t="s">
        <v>89</v>
      </c>
      <c r="F39" s="71"/>
      <c r="G39" s="55">
        <v>1</v>
      </c>
      <c r="H39" s="6" t="s">
        <v>52</v>
      </c>
      <c r="I39" s="8"/>
      <c r="J39" s="38"/>
      <c r="K39" s="39"/>
      <c r="L39" s="40"/>
      <c r="M39" s="33"/>
    </row>
    <row r="40" spans="1:13" ht="48" customHeight="1" thickBot="1" x14ac:dyDescent="0.4">
      <c r="A40" s="53">
        <v>26</v>
      </c>
      <c r="B40" s="6" t="s">
        <v>53</v>
      </c>
      <c r="C40" s="6" t="s">
        <v>54</v>
      </c>
      <c r="D40" s="6" t="s">
        <v>55</v>
      </c>
      <c r="E40" s="62"/>
      <c r="F40" s="63"/>
      <c r="G40" s="47">
        <v>1</v>
      </c>
      <c r="H40" s="6" t="s">
        <v>78</v>
      </c>
      <c r="I40" s="8"/>
      <c r="J40" s="38"/>
      <c r="K40" s="39"/>
      <c r="L40" s="40"/>
      <c r="M40" s="33"/>
    </row>
    <row r="41" spans="1:13" ht="15" thickBot="1" x14ac:dyDescent="0.4">
      <c r="A41" s="53">
        <v>27</v>
      </c>
      <c r="B41" s="6" t="s">
        <v>56</v>
      </c>
      <c r="C41" s="6" t="s">
        <v>54</v>
      </c>
      <c r="D41" s="6"/>
      <c r="E41" s="62"/>
      <c r="F41" s="63"/>
      <c r="G41" s="47">
        <v>1</v>
      </c>
      <c r="H41" s="6" t="s">
        <v>79</v>
      </c>
      <c r="I41" s="8"/>
      <c r="J41" s="38"/>
      <c r="K41" s="39"/>
      <c r="L41" s="40"/>
      <c r="M41" s="33"/>
    </row>
    <row r="42" spans="1:13" ht="43.5" customHeight="1" thickBot="1" x14ac:dyDescent="0.4">
      <c r="A42" s="53">
        <v>28</v>
      </c>
      <c r="B42" s="6" t="s">
        <v>57</v>
      </c>
      <c r="C42" s="6"/>
      <c r="D42" s="6" t="s">
        <v>66</v>
      </c>
      <c r="E42" s="62"/>
      <c r="F42" s="63"/>
      <c r="G42" s="9">
        <v>10</v>
      </c>
      <c r="H42" s="6" t="s">
        <v>29</v>
      </c>
      <c r="I42" s="8"/>
      <c r="J42" s="38"/>
      <c r="K42" s="39"/>
      <c r="L42" s="40"/>
      <c r="M42" s="33"/>
    </row>
    <row r="43" spans="1:13" ht="33" customHeight="1" thickBot="1" x14ac:dyDescent="0.4">
      <c r="A43" s="37">
        <v>29</v>
      </c>
      <c r="B43" s="11" t="s">
        <v>58</v>
      </c>
      <c r="C43" s="11"/>
      <c r="D43" s="11"/>
      <c r="E43" s="62" t="s">
        <v>59</v>
      </c>
      <c r="F43" s="63"/>
      <c r="G43" s="10">
        <v>1</v>
      </c>
      <c r="H43" s="11" t="s">
        <v>11</v>
      </c>
      <c r="I43" s="8"/>
      <c r="J43" s="38"/>
      <c r="K43" s="39"/>
      <c r="L43" s="40"/>
      <c r="M43" s="33"/>
    </row>
    <row r="44" spans="1:13" ht="21" customHeight="1" thickBot="1" x14ac:dyDescent="0.4">
      <c r="A44" s="67" t="s">
        <v>115</v>
      </c>
      <c r="B44" s="68"/>
      <c r="C44" s="68"/>
      <c r="D44" s="68"/>
      <c r="E44" s="68"/>
      <c r="F44" s="68"/>
      <c r="G44" s="68"/>
      <c r="H44" s="68"/>
      <c r="I44" s="68"/>
      <c r="J44" s="68"/>
      <c r="K44" s="68"/>
      <c r="L44" s="69"/>
      <c r="M44" s="36"/>
    </row>
    <row r="45" spans="1:13" ht="20" customHeight="1" thickBot="1" x14ac:dyDescent="0.4">
      <c r="A45" s="67" t="s">
        <v>90</v>
      </c>
      <c r="B45" s="68"/>
      <c r="C45" s="68"/>
      <c r="D45" s="68"/>
      <c r="E45" s="68"/>
      <c r="F45" s="68"/>
      <c r="G45" s="68"/>
      <c r="H45" s="68"/>
      <c r="I45" s="68"/>
      <c r="J45" s="68"/>
      <c r="K45" s="68"/>
      <c r="L45" s="69"/>
      <c r="M45" s="26"/>
    </row>
    <row r="47" spans="1:13" ht="14.5" customHeight="1" x14ac:dyDescent="0.35">
      <c r="B47" s="56" t="s">
        <v>103</v>
      </c>
      <c r="C47" s="74" t="s">
        <v>104</v>
      </c>
      <c r="D47" s="74"/>
      <c r="E47" s="74"/>
      <c r="F47" s="74"/>
      <c r="G47" s="74"/>
    </row>
    <row r="48" spans="1:13" ht="14.5" customHeight="1" x14ac:dyDescent="0.35">
      <c r="B48" s="56"/>
      <c r="C48" s="74" t="s">
        <v>105</v>
      </c>
      <c r="D48" s="74"/>
      <c r="E48" s="74"/>
      <c r="F48" s="74"/>
      <c r="G48" s="74"/>
    </row>
    <row r="49" spans="2:7" x14ac:dyDescent="0.35">
      <c r="B49" s="7" t="s">
        <v>117</v>
      </c>
      <c r="C49" s="74" t="s">
        <v>118</v>
      </c>
      <c r="D49" s="74"/>
      <c r="E49" s="74"/>
      <c r="F49" s="74"/>
      <c r="G49" s="74"/>
    </row>
  </sheetData>
  <mergeCells count="55">
    <mergeCell ref="G9:G14"/>
    <mergeCell ref="H9:H14"/>
    <mergeCell ref="C49:G49"/>
    <mergeCell ref="A9:A14"/>
    <mergeCell ref="B9:B14"/>
    <mergeCell ref="C9:C14"/>
    <mergeCell ref="E9:E14"/>
    <mergeCell ref="A15:A20"/>
    <mergeCell ref="B15:B20"/>
    <mergeCell ref="C15:C20"/>
    <mergeCell ref="E15:E20"/>
    <mergeCell ref="E33:F33"/>
    <mergeCell ref="E32:F32"/>
    <mergeCell ref="E1:F1"/>
    <mergeCell ref="C48:G48"/>
    <mergeCell ref="C47:G47"/>
    <mergeCell ref="E31:F31"/>
    <mergeCell ref="E30:F30"/>
    <mergeCell ref="E29:F29"/>
    <mergeCell ref="E28:F28"/>
    <mergeCell ref="E27:F27"/>
    <mergeCell ref="E26:F26"/>
    <mergeCell ref="E25:F25"/>
    <mergeCell ref="A3:F3"/>
    <mergeCell ref="F9:F14"/>
    <mergeCell ref="G15:G20"/>
    <mergeCell ref="A2:B2"/>
    <mergeCell ref="E40:F40"/>
    <mergeCell ref="E38:F38"/>
    <mergeCell ref="E36:F36"/>
    <mergeCell ref="E35:F35"/>
    <mergeCell ref="E34:F34"/>
    <mergeCell ref="E37:F37"/>
    <mergeCell ref="E39:F39"/>
    <mergeCell ref="A44:L44"/>
    <mergeCell ref="A45:L45"/>
    <mergeCell ref="E43:F43"/>
    <mergeCell ref="E42:F42"/>
    <mergeCell ref="E41:F41"/>
    <mergeCell ref="E24:F24"/>
    <mergeCell ref="E23:F23"/>
    <mergeCell ref="E22:F22"/>
    <mergeCell ref="E21:F21"/>
    <mergeCell ref="M9:M14"/>
    <mergeCell ref="M15:M20"/>
    <mergeCell ref="L15:L20"/>
    <mergeCell ref="I9:I14"/>
    <mergeCell ref="K9:K14"/>
    <mergeCell ref="J9:J14"/>
    <mergeCell ref="H15:H20"/>
    <mergeCell ref="I15:I20"/>
    <mergeCell ref="K15:K20"/>
    <mergeCell ref="L9:L14"/>
    <mergeCell ref="F15:F20"/>
    <mergeCell ref="J15:J20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Table A - Sumary of Cost</vt:lpstr>
      <vt:lpstr>Table B - One Time Cost</vt:lpstr>
      <vt:lpstr>Table C - OPEX Cost</vt:lpstr>
      <vt:lpstr>'Table C - OPEX Cost'!Print_Area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2025-01-18T05:54:04Z</cp:lastPrinted>
  <dcterms:created xsi:type="dcterms:W3CDTF">2024-12-27T16:45:50Z</dcterms:created>
  <dcterms:modified xsi:type="dcterms:W3CDTF">2025-01-27T05:55:46Z</dcterms:modified>
</cp:coreProperties>
</file>